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4 Reko kotelny SKM Sladkého 13 Brno\Projekt\DPS\F_Výkaz  výměr\"/>
    </mc:Choice>
  </mc:AlternateContent>
  <xr:revisionPtr revIDLastSave="0" documentId="12_ncr:500000_{EF3E549C-00E7-4CEB-A299-AA7EB7AAC037}" xr6:coauthVersionLast="31" xr6:coauthVersionMax="31" xr10:uidLastSave="{00000000-0000-0000-0000-000000000000}"/>
  <bookViews>
    <workbookView xWindow="360" yWindow="270" windowWidth="18735" windowHeight="1221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Stavba!$H$49</definedName>
    <definedName name="CenaCelkem">Stavba!$G$21</definedName>
    <definedName name="CenaCelkemBezDPH">Stavba!$G$20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Stavba!$G$17</definedName>
    <definedName name="DPHZakl">Stavba!$G$19</definedName>
    <definedName name="dpsc" localSheetId="1">Stavba!$C$13</definedName>
    <definedName name="IČO" localSheetId="1">Stavba!$I$11</definedName>
    <definedName name="Mena">Stavba!$J$21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Stavba!$B$30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Stavba!$E$16</definedName>
    <definedName name="SazbaDPH1">'[1]Krycí list'!$C$30</definedName>
    <definedName name="SazbaDPH2" localSheetId="1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Stavba!$B$1:$J$28</definedName>
    <definedName name="ZakladDPHSni">Stavba!$G$16</definedName>
    <definedName name="ZakladDPHSniVypocet" localSheetId="1">Stavba!$F$49</definedName>
    <definedName name="ZakladDPHZakl">Stavba!$G$18</definedName>
    <definedName name="ZakladDPHZaklVypocet" localSheetId="1">Stavba!$G$49</definedName>
    <definedName name="Zaokrouhleni">Stavba!#REF!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" i="1" l="1"/>
  <c r="H47" i="1" l="1"/>
  <c r="I47" i="1" s="1"/>
  <c r="H48" i="1"/>
  <c r="I48" i="1" s="1"/>
  <c r="H45" i="1" l="1"/>
  <c r="H40" i="1"/>
  <c r="I40" i="1" s="1"/>
  <c r="H41" i="1"/>
  <c r="I41" i="1" s="1"/>
  <c r="H42" i="1"/>
  <c r="I42" i="1" s="1"/>
  <c r="H43" i="1"/>
  <c r="I43" i="1" s="1"/>
  <c r="H39" i="1"/>
  <c r="I39" i="1" s="1"/>
  <c r="G38" i="1"/>
  <c r="H37" i="1"/>
  <c r="I37" i="1" s="1"/>
  <c r="I36" i="1" s="1"/>
  <c r="G36" i="1"/>
  <c r="H35" i="1"/>
  <c r="I35" i="1" s="1"/>
  <c r="I34" i="1" s="1"/>
  <c r="G34" i="1"/>
  <c r="H33" i="1"/>
  <c r="H32" i="1" s="1"/>
  <c r="G32" i="1"/>
  <c r="I45" i="1" l="1"/>
  <c r="I33" i="1"/>
  <c r="I32" i="1" s="1"/>
  <c r="H34" i="1"/>
  <c r="H38" i="1"/>
  <c r="I38" i="1"/>
  <c r="H36" i="1"/>
  <c r="F49" i="1"/>
  <c r="J20" i="1" l="1"/>
  <c r="J19" i="1"/>
  <c r="G30" i="1"/>
  <c r="F30" i="1"/>
  <c r="J16" i="1"/>
  <c r="J17" i="1"/>
  <c r="J18" i="1"/>
  <c r="E17" i="1"/>
  <c r="E19" i="1"/>
  <c r="G44" i="1"/>
  <c r="G49" i="1" s="1"/>
  <c r="G18" i="1" s="1"/>
  <c r="H46" i="1"/>
  <c r="I46" i="1" s="1"/>
  <c r="I44" i="1" s="1"/>
  <c r="I49" i="1" s="1"/>
  <c r="J48" i="1" s="1"/>
  <c r="H44" i="1" l="1"/>
  <c r="H49" i="1" s="1"/>
  <c r="G19" i="1" s="1"/>
  <c r="J39" i="1"/>
  <c r="J38" i="1"/>
  <c r="J37" i="1"/>
  <c r="J36" i="1"/>
  <c r="J44" i="1"/>
  <c r="J43" i="1"/>
  <c r="J31" i="1"/>
  <c r="J49" i="1" s="1"/>
  <c r="J35" i="1"/>
  <c r="J34" i="1"/>
  <c r="J32" i="1"/>
  <c r="J45" i="1"/>
  <c r="J41" i="1"/>
  <c r="J42" i="1"/>
  <c r="J33" i="1"/>
  <c r="J47" i="1"/>
  <c r="J46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<sst xmlns="http://schemas.openxmlformats.org/spreadsheetml/2006/main" count="80" uniqueCount="62">
  <si>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</si>
  <si>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</si>
  <si>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</si>
  <si>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</si>
  <si>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</si>
  <si>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</si>
  <si>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</si>
  <si>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</si>
  <si>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</si>
  <si>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</si>
  <si>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</si>
  <si>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</si>
  <si>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</si>
  <si>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</si>
  <si>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</si>
  <si>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</si>
  <si>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</si>
  <si>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</si>
  <si>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</si>
  <si>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</si>
  <si>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</si>
  <si>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</si>
  <si>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</si>
  <si>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</si>
  <si>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</si>
  <si>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</si>
  <si>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</si>
  <si>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</si>
  <si>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</si>
  <si>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</si>
  <si>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</si>
  <si>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</si>
  <si>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</si>
  <si>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 18-204-1</t>
  </si>
  <si>
    <t>Rekonstrukce kotelny v objektu SKM, Sladkého 13, Brno</t>
  </si>
  <si>
    <t>Stavba</t>
  </si>
  <si>
    <t>OVN</t>
  </si>
  <si>
    <t>Ostatní a vedlejší náklady</t>
  </si>
  <si>
    <t>001</t>
  </si>
  <si>
    <t>SO1</t>
  </si>
  <si>
    <t>Kotelna</t>
  </si>
  <si>
    <t>Architektonicko-stavební řešení</t>
  </si>
  <si>
    <t>SO2</t>
  </si>
  <si>
    <t>Předávací stanice</t>
  </si>
  <si>
    <t>PS1</t>
  </si>
  <si>
    <t>PJ1.1</t>
  </si>
  <si>
    <t>Strojní zařízení</t>
  </si>
  <si>
    <t>PJ1.2</t>
  </si>
  <si>
    <t>Rozvod plynu</t>
  </si>
  <si>
    <t>PJ1.3</t>
  </si>
  <si>
    <t>Elektroinstalace a MaR</t>
  </si>
  <si>
    <t>PJ1.4</t>
  </si>
  <si>
    <t>BMS</t>
  </si>
  <si>
    <t>PJ1.5</t>
  </si>
  <si>
    <t>SLP</t>
  </si>
  <si>
    <t>PS2</t>
  </si>
  <si>
    <t>PJ2.1</t>
  </si>
  <si>
    <t>PJ2.2</t>
  </si>
  <si>
    <t>PJ2.3</t>
  </si>
  <si>
    <t>Celkem za stavbu</t>
  </si>
  <si>
    <t>CZK</t>
  </si>
  <si>
    <t>PJ2.4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</si>
</sst>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7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8" xfId="0" applyNumberFormat="1" applyFont="1" applyFill="1" applyBorder="1" applyAlignment="1">
      <alignment vertical="center" wrapText="1"/>
    </xf>
    <xf numFmtId="3" fontId="10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0" fillId="0" borderId="30" xfId="0" applyNumberFormat="1" applyBorder="1" applyAlignment="1">
      <alignment horizontal="left" vertical="center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3" fontId="0" fillId="0" borderId="31" xfId="0" applyNumberFormat="1" applyBorder="1" applyAlignment="1">
      <alignment vertical="center"/>
    </xf>
    <xf numFmtId="3" fontId="0" fillId="0" borderId="31" xfId="0" applyNumberFormat="1" applyBorder="1" applyAlignment="1">
      <alignment vertical="center" wrapText="1"/>
    </xf>
    <xf numFmtId="3" fontId="0" fillId="3" borderId="33" xfId="0" applyNumberFormat="1" applyFill="1" applyBorder="1" applyAlignment="1">
      <alignment vertical="center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1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33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3" xfId="0" applyNumberFormat="1" applyFont="1" applyBorder="1" applyAlignment="1">
      <alignment vertical="center"/>
    </xf>
    <xf numFmtId="4" fontId="11" fillId="0" borderId="34" xfId="0" applyNumberFormat="1" applyFont="1" applyBorder="1" applyAlignment="1">
      <alignment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7" xfId="0" applyNumberFormat="1" applyFont="1" applyBorder="1" applyAlignment="1">
      <alignment horizontal="right" vertical="center"/>
    </xf>
    <xf numFmtId="4" fontId="11" fillId="0" borderId="3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8" fillId="0" borderId="18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0" fillId="0" borderId="32" xfId="0" applyNumberFormat="1" applyBorder="1" applyAlignment="1">
      <alignment vertical="center" wrapText="1" shrinkToFit="1"/>
    </xf>
    <xf numFmtId="4" fontId="0" fillId="5" borderId="32" xfId="0" applyNumberFormat="1" applyFill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30</v>
      </c>
    </row>
    <row r="2" spans="1:7" ht="57.75" customHeight="1" x14ac:dyDescent="0.2">
      <c r="A2" s="104" t="s">
        <v>31</v>
      </c>
      <c r="B2" s="104"/>
      <c r="C2" s="104"/>
      <c r="D2" s="104"/>
      <c r="E2" s="104"/>
      <c r="F2" s="104"/>
      <c r="G2" s="1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9"/>
  <sheetViews>
    <sheetView showGridLines="0" tabSelected="1" topLeftCell="B27" zoomScaleNormal="100" zoomScaleSheetLayoutView="75" workbookViewId="0">
      <selection activeCell="O21" sqref="O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28</v>
      </c>
      <c r="B1" s="119" t="s">
        <v>4</v>
      </c>
      <c r="C1" s="120"/>
      <c r="D1" s="120"/>
      <c r="E1" s="120"/>
      <c r="F1" s="120"/>
      <c r="G1" s="120"/>
      <c r="H1" s="120"/>
      <c r="I1" s="120"/>
      <c r="J1" s="121"/>
    </row>
    <row r="2" spans="1:15" ht="36" customHeight="1" x14ac:dyDescent="0.2">
      <c r="A2" s="3"/>
      <c r="B2" s="70" t="s">
        <v>23</v>
      </c>
      <c r="C2" s="71"/>
      <c r="D2" s="72" t="s">
        <v>33</v>
      </c>
      <c r="E2" s="124" t="s">
        <v>34</v>
      </c>
      <c r="F2" s="125"/>
      <c r="G2" s="125"/>
      <c r="H2" s="125"/>
      <c r="I2" s="125"/>
      <c r="J2" s="126"/>
      <c r="O2" s="2"/>
    </row>
    <row r="3" spans="1:15" ht="27" hidden="1" customHeight="1" x14ac:dyDescent="0.2">
      <c r="A3" s="3"/>
      <c r="B3" s="73"/>
      <c r="C3" s="71"/>
      <c r="D3" s="74"/>
      <c r="E3" s="127"/>
      <c r="F3" s="128"/>
      <c r="G3" s="128"/>
      <c r="H3" s="128"/>
      <c r="I3" s="128"/>
      <c r="J3" s="129"/>
    </row>
    <row r="4" spans="1:15" ht="23.25" customHeight="1" x14ac:dyDescent="0.2">
      <c r="A4" s="3"/>
      <c r="B4" s="75"/>
      <c r="C4" s="76"/>
      <c r="D4" s="77"/>
      <c r="E4" s="133"/>
      <c r="F4" s="133"/>
      <c r="G4" s="133"/>
      <c r="H4" s="133"/>
      <c r="I4" s="133"/>
      <c r="J4" s="134"/>
    </row>
    <row r="5" spans="1:15" ht="24" customHeight="1" x14ac:dyDescent="0.2">
      <c r="A5" s="3"/>
      <c r="B5" s="44" t="s">
        <v>22</v>
      </c>
      <c r="C5" s="4"/>
      <c r="D5" s="29"/>
      <c r="E5" s="22"/>
      <c r="F5" s="22"/>
      <c r="G5" s="22"/>
      <c r="H5" s="24" t="s">
        <v>32</v>
      </c>
      <c r="I5" s="29"/>
      <c r="J5" s="10"/>
    </row>
    <row r="6" spans="1:15" ht="15.75" customHeight="1" x14ac:dyDescent="0.2">
      <c r="A6" s="3"/>
      <c r="B6" s="38"/>
      <c r="C6" s="22"/>
      <c r="D6" s="29"/>
      <c r="E6" s="22"/>
      <c r="F6" s="22"/>
      <c r="G6" s="22"/>
      <c r="H6" s="24" t="s">
        <v>26</v>
      </c>
      <c r="I6" s="29"/>
      <c r="J6" s="10"/>
    </row>
    <row r="7" spans="1:15" ht="15.75" customHeight="1" x14ac:dyDescent="0.2">
      <c r="A7" s="3"/>
      <c r="B7" s="39"/>
      <c r="C7" s="23"/>
      <c r="D7" s="30"/>
      <c r="E7" s="31"/>
      <c r="F7" s="31"/>
      <c r="G7" s="31"/>
      <c r="H7" s="33"/>
      <c r="I7" s="31"/>
      <c r="J7" s="47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4" t="s">
        <v>32</v>
      </c>
      <c r="I8" s="29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4" t="s">
        <v>26</v>
      </c>
      <c r="I9" s="29"/>
      <c r="J9" s="10"/>
    </row>
    <row r="10" spans="1:15" ht="15.75" hidden="1" customHeight="1" x14ac:dyDescent="0.2">
      <c r="A10" s="3"/>
      <c r="B10" s="48"/>
      <c r="C10" s="23"/>
      <c r="D10" s="43"/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4" t="s">
        <v>19</v>
      </c>
      <c r="C11" s="4"/>
      <c r="D11" s="130"/>
      <c r="E11" s="130"/>
      <c r="F11" s="130"/>
      <c r="G11" s="130"/>
      <c r="H11" s="24" t="s">
        <v>32</v>
      </c>
      <c r="I11" s="29"/>
      <c r="J11" s="10"/>
    </row>
    <row r="12" spans="1:15" ht="15.75" customHeight="1" x14ac:dyDescent="0.2">
      <c r="A12" s="3"/>
      <c r="B12" s="38"/>
      <c r="C12" s="22"/>
      <c r="D12" s="131"/>
      <c r="E12" s="131"/>
      <c r="F12" s="131"/>
      <c r="G12" s="131"/>
      <c r="H12" s="24" t="s">
        <v>26</v>
      </c>
      <c r="I12" s="29"/>
      <c r="J12" s="10"/>
    </row>
    <row r="13" spans="1:15" ht="15.75" customHeight="1" x14ac:dyDescent="0.2">
      <c r="A13" s="3"/>
      <c r="B13" s="39"/>
      <c r="C13" s="23"/>
      <c r="D13" s="132"/>
      <c r="E13" s="132"/>
      <c r="F13" s="132"/>
      <c r="G13" s="132"/>
      <c r="H13" s="25"/>
      <c r="I13" s="31"/>
      <c r="J13" s="47"/>
    </row>
    <row r="14" spans="1:15" ht="24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3" customHeight="1" x14ac:dyDescent="0.2">
      <c r="A15" s="3"/>
      <c r="B15" s="60" t="s">
        <v>25</v>
      </c>
      <c r="C15" s="54"/>
      <c r="D15" s="55"/>
      <c r="E15" s="59"/>
      <c r="F15" s="57"/>
      <c r="G15" s="46"/>
      <c r="H15" s="46"/>
      <c r="I15" s="46"/>
      <c r="J15" s="58"/>
    </row>
    <row r="16" spans="1:15" ht="23.25" customHeight="1" x14ac:dyDescent="0.2">
      <c r="A16" s="3"/>
      <c r="B16" s="53" t="s">
        <v>12</v>
      </c>
      <c r="C16" s="54"/>
      <c r="D16" s="55"/>
      <c r="E16" s="56">
        <v>15</v>
      </c>
      <c r="F16" s="57" t="s">
        <v>0</v>
      </c>
      <c r="G16" s="115">
        <v>0</v>
      </c>
      <c r="H16" s="116"/>
      <c r="I16" s="116"/>
      <c r="J16" s="58" t="str">
        <f t="shared" ref="J16:J20" si="0">Mena</f>
        <v>CZK</v>
      </c>
    </row>
    <row r="17" spans="1:10" ht="23.25" customHeight="1" x14ac:dyDescent="0.2">
      <c r="A17" s="3"/>
      <c r="B17" s="53" t="s">
        <v>13</v>
      </c>
      <c r="C17" s="54"/>
      <c r="D17" s="55"/>
      <c r="E17" s="56">
        <f>SazbaDPH1</f>
        <v>15</v>
      </c>
      <c r="F17" s="57" t="s">
        <v>0</v>
      </c>
      <c r="G17" s="113">
        <v>0</v>
      </c>
      <c r="H17" s="114"/>
      <c r="I17" s="114"/>
      <c r="J17" s="58" t="str">
        <f t="shared" si="0"/>
        <v>CZK</v>
      </c>
    </row>
    <row r="18" spans="1:10" ht="23.25" customHeight="1" x14ac:dyDescent="0.2">
      <c r="A18" s="3"/>
      <c r="B18" s="53" t="s">
        <v>14</v>
      </c>
      <c r="C18" s="54"/>
      <c r="D18" s="55"/>
      <c r="E18" s="56">
        <v>21</v>
      </c>
      <c r="F18" s="57" t="s">
        <v>0</v>
      </c>
      <c r="G18" s="115">
        <f>ZakladDPHZaklVypocet</f>
        <v>0</v>
      </c>
      <c r="H18" s="116"/>
      <c r="I18" s="116"/>
      <c r="J18" s="58" t="str">
        <f t="shared" si="0"/>
        <v>CZK</v>
      </c>
    </row>
    <row r="19" spans="1:10" ht="23.25" customHeight="1" thickBot="1" x14ac:dyDescent="0.25">
      <c r="A19" s="3"/>
      <c r="B19" s="45" t="s">
        <v>15</v>
      </c>
      <c r="C19" s="19"/>
      <c r="D19" s="17"/>
      <c r="E19" s="40">
        <f>SazbaDPH2</f>
        <v>21</v>
      </c>
      <c r="F19" s="41" t="s">
        <v>0</v>
      </c>
      <c r="G19" s="122">
        <f>CelkemDPHVypocet</f>
        <v>0</v>
      </c>
      <c r="H19" s="123"/>
      <c r="I19" s="123"/>
      <c r="J19" s="52" t="str">
        <f t="shared" si="0"/>
        <v>CZK</v>
      </c>
    </row>
    <row r="20" spans="1:10" ht="27.75" hidden="1" customHeight="1" thickBot="1" x14ac:dyDescent="0.25">
      <c r="A20" s="3"/>
      <c r="B20" s="97" t="s">
        <v>24</v>
      </c>
      <c r="C20" s="98"/>
      <c r="D20" s="98"/>
      <c r="E20" s="99"/>
      <c r="F20" s="100"/>
      <c r="G20" s="117">
        <v>9213804.1600000001</v>
      </c>
      <c r="H20" s="118"/>
      <c r="I20" s="118"/>
      <c r="J20" s="101" t="str">
        <f t="shared" si="0"/>
        <v>CZK</v>
      </c>
    </row>
    <row r="21" spans="1:10" ht="27.75" customHeight="1" thickBot="1" x14ac:dyDescent="0.25">
      <c r="A21" s="3"/>
      <c r="B21" s="97" t="s">
        <v>27</v>
      </c>
      <c r="C21" s="102"/>
      <c r="D21" s="102"/>
      <c r="E21" s="102"/>
      <c r="F21" s="102"/>
      <c r="G21" s="117">
        <f>SUM(I16:I20)</f>
        <v>0</v>
      </c>
      <c r="H21" s="117"/>
      <c r="I21" s="117"/>
      <c r="J21" s="103" t="s">
        <v>60</v>
      </c>
    </row>
    <row r="22" spans="1:10" ht="12.75" customHeight="1" x14ac:dyDescent="0.2">
      <c r="A22" s="3"/>
      <c r="B22" s="3"/>
      <c r="C22" s="4"/>
      <c r="D22" s="4"/>
      <c r="E22" s="4"/>
      <c r="F22" s="4"/>
      <c r="G22" s="42"/>
      <c r="H22" s="4"/>
      <c r="I22" s="42"/>
      <c r="J22" s="11"/>
    </row>
    <row r="23" spans="1:10" ht="30" customHeight="1" x14ac:dyDescent="0.2">
      <c r="A23" s="3"/>
      <c r="B23" s="3"/>
      <c r="C23" s="4"/>
      <c r="D23" s="4"/>
      <c r="E23" s="4"/>
      <c r="F23" s="4"/>
      <c r="G23" s="42"/>
      <c r="H23" s="4"/>
      <c r="I23" s="42"/>
      <c r="J23" s="11"/>
    </row>
    <row r="24" spans="1:10" ht="18.75" customHeight="1" x14ac:dyDescent="0.2">
      <c r="A24" s="3"/>
      <c r="B24" s="20"/>
      <c r="C24" s="18" t="s">
        <v>11</v>
      </c>
      <c r="D24" s="36"/>
      <c r="E24" s="36"/>
      <c r="F24" s="18" t="s">
        <v>10</v>
      </c>
      <c r="G24" s="36"/>
      <c r="H24" s="37"/>
      <c r="I24" s="36"/>
      <c r="J24" s="11"/>
    </row>
    <row r="25" spans="1:10" ht="47.25" customHeight="1" x14ac:dyDescent="0.2">
      <c r="A25" s="3"/>
      <c r="B25" s="3"/>
      <c r="C25" s="4"/>
      <c r="D25" s="4"/>
      <c r="E25" s="4"/>
      <c r="F25" s="4"/>
      <c r="G25" s="42"/>
      <c r="H25" s="4"/>
      <c r="I25" s="42"/>
      <c r="J25" s="11"/>
    </row>
    <row r="26" spans="1:10" s="34" customFormat="1" ht="18.75" customHeight="1" x14ac:dyDescent="0.2">
      <c r="A26" s="26"/>
      <c r="B26" s="26"/>
      <c r="C26" s="27"/>
      <c r="D26" s="21"/>
      <c r="E26" s="21"/>
      <c r="F26" s="27"/>
      <c r="G26" s="28"/>
      <c r="H26" s="21"/>
      <c r="I26" s="28"/>
      <c r="J26" s="35"/>
    </row>
    <row r="27" spans="1:10" ht="12.75" customHeight="1" x14ac:dyDescent="0.2">
      <c r="A27" s="3"/>
      <c r="B27" s="3"/>
      <c r="C27" s="4"/>
      <c r="D27" s="112" t="s">
        <v>2</v>
      </c>
      <c r="E27" s="112"/>
      <c r="F27" s="4"/>
      <c r="G27" s="42"/>
      <c r="H27" s="12" t="s">
        <v>3</v>
      </c>
      <c r="I27" s="42"/>
      <c r="J27" s="11"/>
    </row>
    <row r="28" spans="1:10" ht="13.5" customHeight="1" thickBot="1" x14ac:dyDescent="0.25">
      <c r="A28" s="13"/>
      <c r="B28" s="13"/>
      <c r="C28" s="14"/>
      <c r="D28" s="14"/>
      <c r="E28" s="14"/>
      <c r="F28" s="14"/>
      <c r="G28" s="15"/>
      <c r="H28" s="14"/>
      <c r="I28" s="15"/>
      <c r="J28" s="16"/>
    </row>
    <row r="29" spans="1:10" ht="27" customHeight="1" x14ac:dyDescent="0.2">
      <c r="B29" s="79" t="s">
        <v>16</v>
      </c>
      <c r="C29" s="80"/>
      <c r="D29" s="80"/>
      <c r="E29" s="80"/>
      <c r="F29" s="81"/>
      <c r="G29" s="81"/>
      <c r="H29" s="81"/>
      <c r="I29" s="81"/>
      <c r="J29" s="80"/>
    </row>
    <row r="30" spans="1:10" ht="25.5" customHeight="1" x14ac:dyDescent="0.2">
      <c r="A30" s="78" t="s">
        <v>29</v>
      </c>
      <c r="B30" s="82" t="s">
        <v>17</v>
      </c>
      <c r="C30" s="83" t="s">
        <v>5</v>
      </c>
      <c r="D30" s="84"/>
      <c r="E30" s="84"/>
      <c r="F30" s="85" t="str">
        <f>B16</f>
        <v>Základ pro sníženou DPH</v>
      </c>
      <c r="G30" s="85" t="str">
        <f>B18</f>
        <v>Základ pro základní DPH</v>
      </c>
      <c r="H30" s="86" t="s">
        <v>18</v>
      </c>
      <c r="I30" s="86" t="s">
        <v>1</v>
      </c>
      <c r="J30" s="87" t="s">
        <v>0</v>
      </c>
    </row>
    <row r="31" spans="1:10" ht="25.5" hidden="1" customHeight="1" x14ac:dyDescent="0.2">
      <c r="A31" s="78">
        <v>1</v>
      </c>
      <c r="B31" s="88" t="s">
        <v>35</v>
      </c>
      <c r="C31" s="105"/>
      <c r="D31" s="106"/>
      <c r="E31" s="106"/>
      <c r="F31" s="89">
        <v>0</v>
      </c>
      <c r="G31" s="90">
        <v>9213804.1600000001</v>
      </c>
      <c r="H31" s="91">
        <v>1934898.89</v>
      </c>
      <c r="I31" s="91">
        <v>11148703.050000001</v>
      </c>
      <c r="J31" s="92" t="str">
        <f t="shared" ref="J31:J48" si="1">IF(CenaCelkemVypocet=0,"",I31/CenaCelkemVypocet*100)</f>
        <v/>
      </c>
    </row>
    <row r="32" spans="1:10" ht="25.5" customHeight="1" x14ac:dyDescent="0.2">
      <c r="A32" s="78">
        <v>2</v>
      </c>
      <c r="B32" s="93" t="s">
        <v>36</v>
      </c>
      <c r="C32" s="110" t="s">
        <v>37</v>
      </c>
      <c r="D32" s="111"/>
      <c r="E32" s="111"/>
      <c r="F32" s="139">
        <v>0</v>
      </c>
      <c r="G32" s="140">
        <f>G33</f>
        <v>0</v>
      </c>
      <c r="H32" s="140">
        <f>H33</f>
        <v>0</v>
      </c>
      <c r="I32" s="140">
        <f>I33</f>
        <v>0</v>
      </c>
      <c r="J32" s="94" t="str">
        <f t="shared" si="1"/>
        <v/>
      </c>
    </row>
    <row r="33" spans="1:10" ht="25.5" customHeight="1" x14ac:dyDescent="0.2">
      <c r="A33" s="78">
        <v>3</v>
      </c>
      <c r="B33" s="95" t="s">
        <v>38</v>
      </c>
      <c r="C33" s="105" t="s">
        <v>37</v>
      </c>
      <c r="D33" s="106"/>
      <c r="E33" s="106"/>
      <c r="F33" s="141">
        <v>0</v>
      </c>
      <c r="G33" s="142"/>
      <c r="H33" s="143">
        <f>0.21*G33</f>
        <v>0</v>
      </c>
      <c r="I33" s="143">
        <f>G33+H33</f>
        <v>0</v>
      </c>
      <c r="J33" s="92" t="str">
        <f t="shared" si="1"/>
        <v/>
      </c>
    </row>
    <row r="34" spans="1:10" ht="25.5" customHeight="1" x14ac:dyDescent="0.2">
      <c r="A34" s="78">
        <v>2</v>
      </c>
      <c r="B34" s="93" t="s">
        <v>39</v>
      </c>
      <c r="C34" s="110" t="s">
        <v>40</v>
      </c>
      <c r="D34" s="111"/>
      <c r="E34" s="111"/>
      <c r="F34" s="139">
        <v>0</v>
      </c>
      <c r="G34" s="140">
        <f>G35</f>
        <v>0</v>
      </c>
      <c r="H34" s="140">
        <f>H35</f>
        <v>0</v>
      </c>
      <c r="I34" s="140">
        <f>I35</f>
        <v>0</v>
      </c>
      <c r="J34" s="94" t="str">
        <f t="shared" si="1"/>
        <v/>
      </c>
    </row>
    <row r="35" spans="1:10" ht="25.5" customHeight="1" x14ac:dyDescent="0.2">
      <c r="A35" s="78">
        <v>3</v>
      </c>
      <c r="B35" s="95" t="s">
        <v>39</v>
      </c>
      <c r="C35" s="105" t="s">
        <v>41</v>
      </c>
      <c r="D35" s="106"/>
      <c r="E35" s="106"/>
      <c r="F35" s="141">
        <v>0</v>
      </c>
      <c r="G35" s="142"/>
      <c r="H35" s="143">
        <f>0.21*G35</f>
        <v>0</v>
      </c>
      <c r="I35" s="143">
        <f>G35+H35</f>
        <v>0</v>
      </c>
      <c r="J35" s="92" t="str">
        <f t="shared" si="1"/>
        <v/>
      </c>
    </row>
    <row r="36" spans="1:10" ht="25.5" customHeight="1" x14ac:dyDescent="0.2">
      <c r="A36" s="78">
        <v>2</v>
      </c>
      <c r="B36" s="93" t="s">
        <v>42</v>
      </c>
      <c r="C36" s="110" t="s">
        <v>43</v>
      </c>
      <c r="D36" s="111"/>
      <c r="E36" s="111"/>
      <c r="F36" s="139">
        <v>0</v>
      </c>
      <c r="G36" s="140">
        <f>G37</f>
        <v>0</v>
      </c>
      <c r="H36" s="140">
        <f>H37</f>
        <v>0</v>
      </c>
      <c r="I36" s="140">
        <f>I37</f>
        <v>0</v>
      </c>
      <c r="J36" s="94" t="str">
        <f t="shared" si="1"/>
        <v/>
      </c>
    </row>
    <row r="37" spans="1:10" ht="25.5" customHeight="1" x14ac:dyDescent="0.2">
      <c r="A37" s="78">
        <v>3</v>
      </c>
      <c r="B37" s="95" t="s">
        <v>42</v>
      </c>
      <c r="C37" s="105" t="s">
        <v>41</v>
      </c>
      <c r="D37" s="106"/>
      <c r="E37" s="106"/>
      <c r="F37" s="141">
        <v>0</v>
      </c>
      <c r="G37" s="142"/>
      <c r="H37" s="143">
        <f>0.21*G37</f>
        <v>0</v>
      </c>
      <c r="I37" s="143">
        <f>G37+H37</f>
        <v>0</v>
      </c>
      <c r="J37" s="92" t="str">
        <f t="shared" si="1"/>
        <v/>
      </c>
    </row>
    <row r="38" spans="1:10" ht="25.5" customHeight="1" x14ac:dyDescent="0.2">
      <c r="A38" s="78">
        <v>2</v>
      </c>
      <c r="B38" s="93" t="s">
        <v>44</v>
      </c>
      <c r="C38" s="110" t="s">
        <v>40</v>
      </c>
      <c r="D38" s="111"/>
      <c r="E38" s="111"/>
      <c r="F38" s="139">
        <v>0</v>
      </c>
      <c r="G38" s="140">
        <f>SUM(G39:G43)</f>
        <v>0</v>
      </c>
      <c r="H38" s="140">
        <f>SUM(H39:H43)</f>
        <v>0</v>
      </c>
      <c r="I38" s="140">
        <f>SUM(I39:I43)</f>
        <v>0</v>
      </c>
      <c r="J38" s="94" t="str">
        <f t="shared" si="1"/>
        <v/>
      </c>
    </row>
    <row r="39" spans="1:10" ht="25.5" customHeight="1" x14ac:dyDescent="0.2">
      <c r="A39" s="78">
        <v>3</v>
      </c>
      <c r="B39" s="95" t="s">
        <v>45</v>
      </c>
      <c r="C39" s="105" t="s">
        <v>46</v>
      </c>
      <c r="D39" s="106"/>
      <c r="E39" s="106"/>
      <c r="F39" s="141">
        <v>0</v>
      </c>
      <c r="G39" s="142"/>
      <c r="H39" s="143">
        <f>0.21*G39</f>
        <v>0</v>
      </c>
      <c r="I39" s="143">
        <f>G39+H39</f>
        <v>0</v>
      </c>
      <c r="J39" s="92" t="str">
        <f t="shared" si="1"/>
        <v/>
      </c>
    </row>
    <row r="40" spans="1:10" ht="25.5" customHeight="1" x14ac:dyDescent="0.2">
      <c r="A40" s="78">
        <v>3</v>
      </c>
      <c r="B40" s="95" t="s">
        <v>47</v>
      </c>
      <c r="C40" s="105" t="s">
        <v>48</v>
      </c>
      <c r="D40" s="106"/>
      <c r="E40" s="106"/>
      <c r="F40" s="141">
        <v>0</v>
      </c>
      <c r="G40" s="142"/>
      <c r="H40" s="143">
        <f t="shared" ref="H40:H43" si="2">0.21*G40</f>
        <v>0</v>
      </c>
      <c r="I40" s="143">
        <f t="shared" ref="I40:I43" si="3">G40+H40</f>
        <v>0</v>
      </c>
      <c r="J40" s="92" t="str">
        <f t="shared" si="1"/>
        <v/>
      </c>
    </row>
    <row r="41" spans="1:10" ht="25.5" customHeight="1" x14ac:dyDescent="0.2">
      <c r="A41" s="78">
        <v>3</v>
      </c>
      <c r="B41" s="95" t="s">
        <v>49</v>
      </c>
      <c r="C41" s="105" t="s">
        <v>50</v>
      </c>
      <c r="D41" s="106"/>
      <c r="E41" s="106"/>
      <c r="F41" s="141">
        <v>0</v>
      </c>
      <c r="G41" s="142"/>
      <c r="H41" s="143">
        <f t="shared" si="2"/>
        <v>0</v>
      </c>
      <c r="I41" s="143">
        <f t="shared" si="3"/>
        <v>0</v>
      </c>
      <c r="J41" s="92" t="str">
        <f t="shared" si="1"/>
        <v/>
      </c>
    </row>
    <row r="42" spans="1:10" ht="25.5" customHeight="1" x14ac:dyDescent="0.2">
      <c r="A42" s="78">
        <v>3</v>
      </c>
      <c r="B42" s="95" t="s">
        <v>51</v>
      </c>
      <c r="C42" s="105" t="s">
        <v>52</v>
      </c>
      <c r="D42" s="106"/>
      <c r="E42" s="106"/>
      <c r="F42" s="141">
        <v>0</v>
      </c>
      <c r="G42" s="142"/>
      <c r="H42" s="143">
        <f t="shared" si="2"/>
        <v>0</v>
      </c>
      <c r="I42" s="143">
        <f t="shared" si="3"/>
        <v>0</v>
      </c>
      <c r="J42" s="92" t="str">
        <f t="shared" si="1"/>
        <v/>
      </c>
    </row>
    <row r="43" spans="1:10" ht="25.5" customHeight="1" x14ac:dyDescent="0.2">
      <c r="A43" s="78">
        <v>3</v>
      </c>
      <c r="B43" s="95" t="s">
        <v>53</v>
      </c>
      <c r="C43" s="105" t="s">
        <v>54</v>
      </c>
      <c r="D43" s="106"/>
      <c r="E43" s="106"/>
      <c r="F43" s="141">
        <v>0</v>
      </c>
      <c r="G43" s="142"/>
      <c r="H43" s="143">
        <f t="shared" si="2"/>
        <v>0</v>
      </c>
      <c r="I43" s="143">
        <f t="shared" si="3"/>
        <v>0</v>
      </c>
      <c r="J43" s="92" t="str">
        <f t="shared" si="1"/>
        <v/>
      </c>
    </row>
    <row r="44" spans="1:10" ht="25.5" customHeight="1" x14ac:dyDescent="0.2">
      <c r="A44" s="78">
        <v>2</v>
      </c>
      <c r="B44" s="93" t="s">
        <v>55</v>
      </c>
      <c r="C44" s="110" t="s">
        <v>43</v>
      </c>
      <c r="D44" s="111"/>
      <c r="E44" s="111"/>
      <c r="F44" s="139">
        <v>0</v>
      </c>
      <c r="G44" s="140">
        <f>SUM(G45:G48)</f>
        <v>0</v>
      </c>
      <c r="H44" s="140">
        <f>SUM(H45:H48)</f>
        <v>0</v>
      </c>
      <c r="I44" s="140">
        <f>SUM(I45:I48)</f>
        <v>0</v>
      </c>
      <c r="J44" s="94" t="str">
        <f t="shared" si="1"/>
        <v/>
      </c>
    </row>
    <row r="45" spans="1:10" ht="25.5" customHeight="1" x14ac:dyDescent="0.2">
      <c r="A45" s="78">
        <v>3</v>
      </c>
      <c r="B45" s="95" t="s">
        <v>56</v>
      </c>
      <c r="C45" s="105" t="s">
        <v>46</v>
      </c>
      <c r="D45" s="106"/>
      <c r="E45" s="106"/>
      <c r="F45" s="141">
        <v>0</v>
      </c>
      <c r="G45" s="142"/>
      <c r="H45" s="143">
        <f>0.21*G45</f>
        <v>0</v>
      </c>
      <c r="I45" s="143">
        <f>G45+H45</f>
        <v>0</v>
      </c>
      <c r="J45" s="92" t="str">
        <f t="shared" si="1"/>
        <v/>
      </c>
    </row>
    <row r="46" spans="1:10" ht="25.5" customHeight="1" x14ac:dyDescent="0.2">
      <c r="A46" s="78">
        <v>3</v>
      </c>
      <c r="B46" s="95" t="s">
        <v>57</v>
      </c>
      <c r="C46" s="105" t="s">
        <v>50</v>
      </c>
      <c r="D46" s="106"/>
      <c r="E46" s="106"/>
      <c r="F46" s="141">
        <v>0</v>
      </c>
      <c r="G46" s="142"/>
      <c r="H46" s="143">
        <f t="shared" ref="H46:H48" si="4">0.21*G46</f>
        <v>0</v>
      </c>
      <c r="I46" s="143">
        <f t="shared" ref="I46:I48" si="5">G46+H46</f>
        <v>0</v>
      </c>
      <c r="J46" s="92" t="str">
        <f t="shared" si="1"/>
        <v/>
      </c>
    </row>
    <row r="47" spans="1:10" ht="25.5" customHeight="1" x14ac:dyDescent="0.2">
      <c r="A47" s="78">
        <v>3</v>
      </c>
      <c r="B47" s="95" t="s">
        <v>58</v>
      </c>
      <c r="C47" s="105" t="s">
        <v>52</v>
      </c>
      <c r="D47" s="106"/>
      <c r="E47" s="106"/>
      <c r="F47" s="141">
        <v>0</v>
      </c>
      <c r="G47" s="142"/>
      <c r="H47" s="143">
        <f t="shared" si="4"/>
        <v>0</v>
      </c>
      <c r="I47" s="143">
        <f t="shared" si="5"/>
        <v>0</v>
      </c>
      <c r="J47" s="92" t="str">
        <f t="shared" si="1"/>
        <v/>
      </c>
    </row>
    <row r="48" spans="1:10" ht="25.5" customHeight="1" x14ac:dyDescent="0.2">
      <c r="A48" s="78">
        <v>3</v>
      </c>
      <c r="B48" s="95" t="s">
        <v>61</v>
      </c>
      <c r="C48" s="105" t="s">
        <v>54</v>
      </c>
      <c r="D48" s="106"/>
      <c r="E48" s="106"/>
      <c r="F48" s="141">
        <v>0</v>
      </c>
      <c r="G48" s="142"/>
      <c r="H48" s="143">
        <f t="shared" si="4"/>
        <v>0</v>
      </c>
      <c r="I48" s="143">
        <f t="shared" si="5"/>
        <v>0</v>
      </c>
      <c r="J48" s="92" t="str">
        <f t="shared" si="1"/>
        <v/>
      </c>
    </row>
    <row r="49" spans="1:10" ht="25.5" customHeight="1" x14ac:dyDescent="0.2">
      <c r="A49" s="78"/>
      <c r="B49" s="107" t="s">
        <v>59</v>
      </c>
      <c r="C49" s="108"/>
      <c r="D49" s="108"/>
      <c r="E49" s="109"/>
      <c r="F49" s="144">
        <f>SUMIF(A31:A47,"=1",F31:F47)</f>
        <v>0</v>
      </c>
      <c r="G49" s="145">
        <f>G32+G34+G36+G38+G44</f>
        <v>0</v>
      </c>
      <c r="H49" s="145">
        <f>H32+H34+H36+H38+H44</f>
        <v>0</v>
      </c>
      <c r="I49" s="145">
        <f>I32+I34+I36+I38+I44</f>
        <v>0</v>
      </c>
      <c r="J49" s="96">
        <f>SUMIF(A31:A47,"=1",J31:J47)</f>
        <v>0</v>
      </c>
    </row>
  </sheetData>
  <sheetProtection password="C787" sheet="1" objects="1" scenarios="1"/>
  <protectedRanges>
    <protectedRange sqref="G33 G35 G37 G39 G39:G43 G45:G48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3">
    <mergeCell ref="B1:J1"/>
    <mergeCell ref="G19:I19"/>
    <mergeCell ref="E2:J2"/>
    <mergeCell ref="E3:J3"/>
    <mergeCell ref="D11:G11"/>
    <mergeCell ref="D12:G12"/>
    <mergeCell ref="D13:G13"/>
    <mergeCell ref="E4:J4"/>
    <mergeCell ref="D27:E27"/>
    <mergeCell ref="G17:I17"/>
    <mergeCell ref="G16:I16"/>
    <mergeCell ref="G21:I21"/>
    <mergeCell ref="G18:I18"/>
    <mergeCell ref="G20:I2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6:E46"/>
    <mergeCell ref="C47:E47"/>
    <mergeCell ref="B49:E49"/>
    <mergeCell ref="C41:E41"/>
    <mergeCell ref="C42:E42"/>
    <mergeCell ref="C43:E43"/>
    <mergeCell ref="C44:E44"/>
    <mergeCell ref="C45:E45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2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35" t="s">
        <v>6</v>
      </c>
      <c r="B1" s="135"/>
      <c r="C1" s="136"/>
      <c r="D1" s="135"/>
      <c r="E1" s="135"/>
      <c r="F1" s="135"/>
      <c r="G1" s="135"/>
    </row>
    <row r="2" spans="1:7" ht="24.95" customHeight="1" x14ac:dyDescent="0.2">
      <c r="A2" s="69" t="s">
        <v>7</v>
      </c>
      <c r="B2" s="68"/>
      <c r="C2" s="137"/>
      <c r="D2" s="137"/>
      <c r="E2" s="137"/>
      <c r="F2" s="137"/>
      <c r="G2" s="138"/>
    </row>
    <row r="3" spans="1:7" ht="24.95" customHeight="1" x14ac:dyDescent="0.2">
      <c r="A3" s="69" t="s">
        <v>8</v>
      </c>
      <c r="B3" s="68"/>
      <c r="C3" s="137"/>
      <c r="D3" s="137"/>
      <c r="E3" s="137"/>
      <c r="F3" s="137"/>
      <c r="G3" s="138"/>
    </row>
    <row r="4" spans="1:7" ht="24.95" customHeight="1" x14ac:dyDescent="0.2">
      <c r="A4" s="69" t="s">
        <v>9</v>
      </c>
      <c r="B4" s="68"/>
      <c r="C4" s="137"/>
      <c r="D4" s="137"/>
      <c r="E4" s="137"/>
      <c r="F4" s="137"/>
      <c r="G4" s="13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43</vt:i4>
      </vt:variant>
    </vt:vector>
  </HeadingPairs>
  <TitlesOfParts>
    <vt:vector size="46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Pavel</dc:creator>
  <cp:lastModifiedBy>Navrátil Pavel</cp:lastModifiedBy>
  <cp:lastPrinted>2014-02-28T09:52:57Z</cp:lastPrinted>
  <dcterms:created xsi:type="dcterms:W3CDTF">2009-04-08T07:15:50Z</dcterms:created>
  <dcterms:modified xsi:type="dcterms:W3CDTF">2018-04-23T07:18:02Z</dcterms:modified>
</cp:coreProperties>
</file>